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ps\Desktop\"/>
    </mc:Choice>
  </mc:AlternateContent>
  <xr:revisionPtr revIDLastSave="0" documentId="8_{B00D8448-0EDD-4A33-B608-002E90266DF0}" xr6:coauthVersionLast="47" xr6:coauthVersionMax="47" xr10:uidLastSave="{00000000-0000-0000-0000-000000000000}"/>
  <workbookProtection workbookPassword="D8CE" lockStructure="1"/>
  <bookViews>
    <workbookView xWindow="-108" yWindow="-108" windowWidth="23256" windowHeight="12576" xr2:uid="{00000000-000D-0000-FFFF-FFFF00000000}"/>
  </bookViews>
  <sheets>
    <sheet name="Simplified Presentation" sheetId="15" r:id="rId1"/>
    <sheet name="Analysis" sheetId="16" r:id="rId2"/>
  </sheets>
  <definedNames>
    <definedName name="_xlnm.Print_Area" localSheetId="1">Analysis!$A$1:$G$30</definedName>
    <definedName name="_xlnm.Print_Area" localSheetId="0">'Simplified Presentation'!$A$1:$E$39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" i="15" l="1"/>
  <c r="B8" i="15"/>
  <c r="E8" i="15"/>
  <c r="C5" i="16" s="1"/>
  <c r="E5" i="16" s="1"/>
  <c r="E11" i="15"/>
  <c r="E12" i="15" s="1"/>
  <c r="B14" i="15"/>
  <c r="E17" i="15"/>
  <c r="B20" i="15"/>
  <c r="B24" i="15"/>
  <c r="B29" i="15" s="1"/>
  <c r="C2" i="16"/>
  <c r="B18" i="15" l="1"/>
  <c r="B36" i="15"/>
  <c r="C7" i="16"/>
  <c r="E7" i="16" s="1"/>
  <c r="C17" i="16"/>
  <c r="G17" i="16" s="1"/>
  <c r="E18" i="15"/>
  <c r="C14" i="16" s="1"/>
  <c r="G14" i="16" s="1"/>
  <c r="C15" i="16"/>
  <c r="G15" i="16" s="1"/>
  <c r="C13" i="16"/>
  <c r="G13" i="16" s="1"/>
  <c r="C6" i="16"/>
  <c r="E6" i="16" s="1"/>
  <c r="C4" i="16"/>
  <c r="E4" i="16" s="1"/>
  <c r="B38" i="15" l="1"/>
  <c r="C8" i="16"/>
  <c r="E8" i="16" s="1"/>
  <c r="A27" i="16" l="1"/>
  <c r="A29" i="16" s="1"/>
  <c r="C9" i="16"/>
  <c r="E9" i="16" s="1"/>
  <c r="C16" i="16"/>
  <c r="G16" i="16" s="1"/>
</calcChain>
</file>

<file path=xl/sharedStrings.xml><?xml version="1.0" encoding="utf-8"?>
<sst xmlns="http://schemas.openxmlformats.org/spreadsheetml/2006/main" count="125" uniqueCount="111">
  <si>
    <t>Ratios</t>
  </si>
  <si>
    <t>EURO</t>
  </si>
  <si>
    <t>Formation expenses</t>
  </si>
  <si>
    <t>Intangible fixed assets</t>
  </si>
  <si>
    <t>Tangible fixed assets</t>
  </si>
  <si>
    <t>Financial fixed assets</t>
  </si>
  <si>
    <t>Amounts receivable in more than 1 year</t>
  </si>
  <si>
    <t>Fixed assets</t>
  </si>
  <si>
    <t>Stocks and contracts in progress</t>
  </si>
  <si>
    <t>Trade receivables due in less than 1 year</t>
  </si>
  <si>
    <t>Other receivables due in less than 1 year</t>
  </si>
  <si>
    <t>Cash at bank and in hand</t>
  </si>
  <si>
    <t xml:space="preserve">Accrued income </t>
  </si>
  <si>
    <t>Current assets</t>
  </si>
  <si>
    <t>Total balance</t>
  </si>
  <si>
    <t>Paid-up capital</t>
  </si>
  <si>
    <t xml:space="preserve">Share premiums &amp; gains </t>
  </si>
  <si>
    <t>Reserves</t>
  </si>
  <si>
    <t>Results carried-over</t>
  </si>
  <si>
    <t>Capital subsidies</t>
  </si>
  <si>
    <t>Own funds</t>
  </si>
  <si>
    <t>Provisions and deferred taxation</t>
  </si>
  <si>
    <t>Debts payable in more than 1 year</t>
  </si>
  <si>
    <t>Dep. &amp; borrowed funds pay. in + 1 year</t>
  </si>
  <si>
    <t>Permanent capital</t>
  </si>
  <si>
    <t xml:space="preserve">Current portion of amounts pay. after + 1 year </t>
  </si>
  <si>
    <t>Trade debts payable in less than 1 year</t>
  </si>
  <si>
    <t>Other debts payable in less than 1 year</t>
  </si>
  <si>
    <t>Deferred charges</t>
  </si>
  <si>
    <t>Dep. &amp; borrowed funds payable in - 1 year</t>
  </si>
  <si>
    <t xml:space="preserve">Total balance </t>
  </si>
  <si>
    <t>Simplified profit and loss accounts</t>
  </si>
  <si>
    <t>Turnover</t>
  </si>
  <si>
    <t>Capitalised production</t>
  </si>
  <si>
    <t>Other operating revenue</t>
  </si>
  <si>
    <t>Operating income</t>
  </si>
  <si>
    <t>Cost of merchandise sold</t>
  </si>
  <si>
    <t xml:space="preserve">Various goods and services </t>
  </si>
  <si>
    <t>Other operating charges</t>
  </si>
  <si>
    <t>Remuneration and charges</t>
  </si>
  <si>
    <t>Gross operating surplus</t>
  </si>
  <si>
    <t>Amortization</t>
  </si>
  <si>
    <t>Financial products</t>
  </si>
  <si>
    <t>Financial charges</t>
  </si>
  <si>
    <t>Extraordinary income</t>
  </si>
  <si>
    <t>Extraordinary charges</t>
  </si>
  <si>
    <t>Tax on profits</t>
  </si>
  <si>
    <t>Net result after tax</t>
  </si>
  <si>
    <t>Self-financing capacity</t>
  </si>
  <si>
    <t>Simplified balance sheet</t>
  </si>
  <si>
    <t>Concise analysis</t>
  </si>
  <si>
    <t>Noteworthy values</t>
  </si>
  <si>
    <t>term</t>
  </si>
  <si>
    <t>own funds</t>
  </si>
  <si>
    <t>working capital</t>
  </si>
  <si>
    <t>gross operating surplus</t>
  </si>
  <si>
    <t>net result</t>
  </si>
  <si>
    <t>self-financing capacity</t>
  </si>
  <si>
    <t>formula</t>
  </si>
  <si>
    <t>explicit</t>
  </si>
  <si>
    <t xml:space="preserve">own funds - paid-up capital </t>
  </si>
  <si>
    <t>permanent capital - fixed assets</t>
  </si>
  <si>
    <t>negative</t>
  </si>
  <si>
    <t>general liquidity</t>
  </si>
  <si>
    <t>current assets/short-term debts</t>
  </si>
  <si>
    <t>financial independence</t>
  </si>
  <si>
    <t>own funds/total liabilities</t>
  </si>
  <si>
    <t>indebtedness</t>
  </si>
  <si>
    <t>own funds/medium &amp; long-term debts (MLT)</t>
  </si>
  <si>
    <t>coverage of deposits and borrowed funds by the SFC</t>
  </si>
  <si>
    <t>SFC / MLT debts</t>
  </si>
  <si>
    <t>profitability</t>
  </si>
  <si>
    <t xml:space="preserve">gross operating surplus / turnover </t>
  </si>
  <si>
    <t>value</t>
  </si>
  <si>
    <t>comment</t>
  </si>
  <si>
    <t>below 1</t>
  </si>
  <si>
    <t>below 0.20</t>
  </si>
  <si>
    <t>below 0.30</t>
  </si>
  <si>
    <t>below 0.25</t>
  </si>
  <si>
    <t>below 0.10</t>
  </si>
  <si>
    <t xml:space="preserve">Opinion </t>
  </si>
  <si>
    <t>Year</t>
  </si>
  <si>
    <t>Decision: YES/NO/ND</t>
  </si>
  <si>
    <t>ND</t>
  </si>
  <si>
    <t>Conclusion:</t>
  </si>
  <si>
    <t>Average if</t>
  </si>
  <si>
    <t>Unfavourable if</t>
  </si>
  <si>
    <t>Favourable if</t>
  </si>
  <si>
    <t>Scoring</t>
  </si>
  <si>
    <t>0 points</t>
  </si>
  <si>
    <t>1 point</t>
  </si>
  <si>
    <t>2 points</t>
  </si>
  <si>
    <t>average ratio</t>
  </si>
  <si>
    <t>favourable ratio</t>
  </si>
  <si>
    <t>above 0.50</t>
  </si>
  <si>
    <t>above 0.60</t>
  </si>
  <si>
    <t>between 0.10 and 0.20</t>
  </si>
  <si>
    <t>above 0.20</t>
  </si>
  <si>
    <t>between 0.20 and 0.40</t>
  </si>
  <si>
    <t>above 0.40</t>
  </si>
  <si>
    <t>between 0.30 and 0.60</t>
  </si>
  <si>
    <t>between 0.25 and 0.50</t>
  </si>
  <si>
    <t>YES</t>
  </si>
  <si>
    <t>NO</t>
  </si>
  <si>
    <t>Unfavourable if:</t>
  </si>
  <si>
    <t>between 1  and 2</t>
  </si>
  <si>
    <t>Above 2</t>
  </si>
  <si>
    <t>unfavourable ratio/value</t>
  </si>
  <si>
    <t>favourable value</t>
  </si>
  <si>
    <t>Currency</t>
  </si>
  <si>
    <t>This candidate has a total score of: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</si>
</sst>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€-1]_-;\-* #,##0.00\ [$€-1]_-;_-* &quot;-&quot;??\ [$€-1]_-"/>
  </numFmts>
  <fonts count="7" x14ac:knownFonts="1">
    <font>
      <sz val="9"/>
      <name val="Arial"/>
    </font>
    <font>
      <sz val="9"/>
      <name val="Arial"/>
    </font>
    <font>
      <sz val="8"/>
      <name val="Arial"/>
      <family val="2"/>
    </font>
    <font>
      <b/>
      <sz val="12"/>
      <name val="Tahoma"/>
      <family val="2"/>
    </font>
    <font>
      <sz val="12"/>
      <name val="Tahoma"/>
      <family val="2"/>
    </font>
    <font>
      <b/>
      <i/>
      <sz val="12"/>
      <name val="Tahoma"/>
      <family val="2"/>
    </font>
    <font>
      <sz val="12"/>
      <color indexed="9"/>
      <name val="Tahoma"/>
      <family val="2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/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0">
    <xf numFmtId="0" fontId="0" fillId="0" borderId="0" xfId="0"/>
    <xf numFmtId="0" fontId="3" fillId="0" borderId="0" xfId="0" applyFont="1" applyProtection="1"/>
    <xf numFmtId="4" fontId="3" fillId="0" borderId="0" xfId="0" applyNumberFormat="1" applyFont="1" applyProtection="1">
      <protection locked="0"/>
    </xf>
    <xf numFmtId="0" fontId="3" fillId="0" borderId="0" xfId="0" applyFont="1" applyProtection="1">
      <protection locked="0"/>
    </xf>
    <xf numFmtId="0" fontId="3" fillId="0" borderId="0" xfId="0" applyFont="1"/>
    <xf numFmtId="49" fontId="3" fillId="0" borderId="0" xfId="0" applyNumberFormat="1" applyFont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4" fillId="0" borderId="0" xfId="0" applyFont="1" applyProtection="1"/>
    <xf numFmtId="0" fontId="4" fillId="0" borderId="0" xfId="0" applyFont="1"/>
    <xf numFmtId="0" fontId="4" fillId="0" borderId="1" xfId="0" applyFont="1" applyBorder="1" applyProtection="1"/>
    <xf numFmtId="4" fontId="4" fillId="0" borderId="2" xfId="0" applyNumberFormat="1" applyFont="1" applyBorder="1" applyProtection="1">
      <protection locked="0"/>
    </xf>
    <xf numFmtId="0" fontId="5" fillId="0" borderId="1" xfId="0" applyFont="1" applyBorder="1" applyProtection="1"/>
    <xf numFmtId="4" fontId="3" fillId="0" borderId="2" xfId="0" applyNumberFormat="1" applyFont="1" applyBorder="1" applyProtection="1">
      <protection locked="0"/>
    </xf>
    <xf numFmtId="0" fontId="4" fillId="0" borderId="3" xfId="0" applyFont="1" applyBorder="1" applyProtection="1"/>
    <xf numFmtId="4" fontId="4" fillId="0" borderId="4" xfId="0" applyNumberFormat="1" applyFont="1" applyBorder="1" applyProtection="1">
      <protection locked="0"/>
    </xf>
    <xf numFmtId="4" fontId="4" fillId="0" borderId="5" xfId="0" applyNumberFormat="1" applyFont="1" applyBorder="1" applyProtection="1">
      <protection locked="0"/>
    </xf>
    <xf numFmtId="0" fontId="3" fillId="0" borderId="3" xfId="0" applyFont="1" applyBorder="1" applyProtection="1"/>
    <xf numFmtId="4" fontId="3" fillId="0" borderId="6" xfId="0" applyNumberFormat="1" applyFont="1" applyBorder="1" applyProtection="1">
      <protection locked="0"/>
    </xf>
    <xf numFmtId="4" fontId="3" fillId="0" borderId="4" xfId="0" applyNumberFormat="1" applyFont="1" applyBorder="1" applyProtection="1">
      <protection locked="0"/>
    </xf>
    <xf numFmtId="4" fontId="4" fillId="0" borderId="7" xfId="0" applyNumberFormat="1" applyFont="1" applyBorder="1" applyProtection="1">
      <protection locked="0"/>
    </xf>
    <xf numFmtId="4" fontId="3" fillId="0" borderId="5" xfId="0" applyNumberFormat="1" applyFont="1" applyBorder="1" applyProtection="1">
      <protection locked="0"/>
    </xf>
    <xf numFmtId="0" fontId="3" fillId="0" borderId="8" xfId="0" applyFont="1" applyBorder="1" applyProtection="1"/>
    <xf numFmtId="4" fontId="3" fillId="0" borderId="9" xfId="0" applyNumberFormat="1" applyFont="1" applyBorder="1" applyProtection="1">
      <protection locked="0"/>
    </xf>
    <xf numFmtId="4" fontId="4" fillId="0" borderId="0" xfId="0" applyNumberFormat="1" applyFont="1" applyProtection="1">
      <protection locked="0"/>
    </xf>
    <xf numFmtId="0" fontId="3" fillId="0" borderId="0" xfId="0" applyFont="1" applyAlignment="1" applyProtection="1">
      <alignment horizontal="right"/>
    </xf>
    <xf numFmtId="4" fontId="3" fillId="0" borderId="0" xfId="0" applyNumberFormat="1" applyFont="1" applyAlignment="1" applyProtection="1">
      <alignment horizontal="center"/>
    </xf>
    <xf numFmtId="0" fontId="5" fillId="0" borderId="3" xfId="0" applyFont="1" applyBorder="1" applyProtection="1"/>
    <xf numFmtId="0" fontId="3" fillId="0" borderId="10" xfId="0" applyFont="1" applyBorder="1" applyProtection="1"/>
    <xf numFmtId="4" fontId="3" fillId="0" borderId="11" xfId="0" applyNumberFormat="1" applyFont="1" applyBorder="1"/>
    <xf numFmtId="4" fontId="4" fillId="0" borderId="0" xfId="0" applyNumberFormat="1" applyFont="1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 wrapText="1"/>
    </xf>
    <xf numFmtId="0" fontId="3" fillId="0" borderId="13" xfId="0" applyFont="1" applyBorder="1" applyAlignment="1">
      <alignment horizontal="center"/>
    </xf>
    <xf numFmtId="0" fontId="3" fillId="0" borderId="9" xfId="0" applyFont="1" applyBorder="1" applyAlignment="1">
      <alignment horizont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wrapText="1"/>
    </xf>
    <xf numFmtId="3" fontId="3" fillId="0" borderId="15" xfId="0" applyNumberFormat="1" applyFont="1" applyBorder="1"/>
    <xf numFmtId="0" fontId="4" fillId="0" borderId="1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wrapText="1"/>
    </xf>
    <xf numFmtId="3" fontId="3" fillId="0" borderId="17" xfId="0" applyNumberFormat="1" applyFont="1" applyBorder="1"/>
    <xf numFmtId="0" fontId="4" fillId="0" borderId="1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wrapText="1"/>
    </xf>
    <xf numFmtId="3" fontId="3" fillId="0" borderId="19" xfId="0" applyNumberFormat="1" applyFont="1" applyBorder="1"/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0" xfId="0" applyFont="1" applyBorder="1"/>
    <xf numFmtId="0" fontId="4" fillId="0" borderId="0" xfId="0" applyFont="1" applyBorder="1" applyAlignment="1">
      <alignment horizontal="center" wrapText="1"/>
    </xf>
    <xf numFmtId="3" fontId="3" fillId="0" borderId="0" xfId="0" applyNumberFormat="1" applyFont="1" applyBorder="1"/>
    <xf numFmtId="0" fontId="3" fillId="0" borderId="0" xfId="0" applyFont="1" applyBorder="1"/>
    <xf numFmtId="0" fontId="3" fillId="0" borderId="0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3" fillId="0" borderId="21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2" fontId="3" fillId="0" borderId="15" xfId="0" applyNumberFormat="1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2" fontId="3" fillId="0" borderId="17" xfId="0" applyNumberFormat="1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2" fontId="3" fillId="0" borderId="19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1" xfId="0" applyFont="1" applyBorder="1"/>
    <xf numFmtId="0" fontId="4" fillId="0" borderId="28" xfId="0" applyFont="1" applyBorder="1" applyAlignment="1">
      <alignment horizontal="center" wrapText="1"/>
    </xf>
    <xf numFmtId="0" fontId="4" fillId="0" borderId="3" xfId="0" applyFont="1" applyBorder="1"/>
    <xf numFmtId="0" fontId="4" fillId="0" borderId="29" xfId="0" applyFont="1" applyBorder="1" applyAlignment="1">
      <alignment horizontal="center" wrapText="1"/>
    </xf>
    <xf numFmtId="0" fontId="4" fillId="0" borderId="8" xfId="0" applyFont="1" applyBorder="1"/>
    <xf numFmtId="0" fontId="4" fillId="0" borderId="30" xfId="0" applyFont="1" applyBorder="1" applyAlignment="1">
      <alignment horizontal="center" wrapText="1"/>
    </xf>
    <xf numFmtId="0" fontId="4" fillId="0" borderId="31" xfId="0" applyFont="1" applyBorder="1"/>
    <xf numFmtId="0" fontId="4" fillId="0" borderId="32" xfId="0" applyFont="1" applyBorder="1"/>
    <xf numFmtId="0" fontId="4" fillId="0" borderId="32" xfId="0" applyFont="1" applyBorder="1" applyAlignment="1">
      <alignment wrapText="1"/>
    </xf>
    <xf numFmtId="0" fontId="4" fillId="0" borderId="28" xfId="0" applyFont="1" applyBorder="1" applyAlignment="1">
      <alignment wrapText="1"/>
    </xf>
    <xf numFmtId="0" fontId="6" fillId="0" borderId="0" xfId="0" applyFont="1"/>
    <xf numFmtId="9" fontId="3" fillId="0" borderId="33" xfId="0" applyNumberFormat="1" applyFont="1" applyBorder="1" applyAlignment="1">
      <alignment horizontal="center"/>
    </xf>
    <xf numFmtId="0" fontId="4" fillId="0" borderId="11" xfId="0" applyFont="1" applyBorder="1" applyAlignment="1" applyProtection="1">
      <alignment horizontal="center" wrapText="1"/>
      <protection locked="0"/>
    </xf>
    <xf numFmtId="0" fontId="4" fillId="0" borderId="0" xfId="0" applyFont="1" applyBorder="1" applyAlignment="1">
      <alignment horizontal="left" vertical="top" wrapText="1"/>
    </xf>
    <xf numFmtId="0" fontId="4" fillId="0" borderId="29" xfId="0" applyFont="1" applyBorder="1" applyAlignment="1">
      <alignment horizontal="left" vertical="top" wrapText="1"/>
    </xf>
    <xf numFmtId="0" fontId="4" fillId="0" borderId="34" xfId="0" applyFont="1" applyBorder="1" applyAlignment="1">
      <alignment horizontal="left" vertical="top" wrapText="1"/>
    </xf>
    <xf numFmtId="0" fontId="4" fillId="0" borderId="30" xfId="0" applyFont="1" applyBorder="1" applyAlignment="1">
      <alignment horizontal="left" vertical="top" wrapText="1"/>
    </xf>
    <xf numFmtId="0" fontId="4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</cellXfs>
  <cellStyles count="2">
    <cellStyle name="Euro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E38"/>
  <sheetViews>
    <sheetView tabSelected="1" view="pageLayout" zoomScaleNormal="100" zoomScaleSheetLayoutView="100" workbookViewId="0">
      <selection activeCell="D3" sqref="D3"/>
    </sheetView>
  </sheetViews>
  <sheetFormatPr defaultColWidth="11.375" defaultRowHeight="26.1" customHeight="1" x14ac:dyDescent="0.25"/>
  <cols>
    <col min="1" max="1" width="43.625" style="8" bestFit="1" customWidth="1"/>
    <col min="2" max="2" width="23.125" style="29" bestFit="1" customWidth="1"/>
    <col min="3" max="3" width="2.375" style="8" customWidth="1"/>
    <col min="4" max="4" width="51.875" style="8" bestFit="1" customWidth="1"/>
    <col min="5" max="5" width="23.125" style="29" bestFit="1" customWidth="1"/>
    <col min="6" max="16384" width="11.375" style="8"/>
  </cols>
  <sheetData>
    <row r="1" spans="1:5" s="4" customFormat="1" ht="26.1" customHeight="1" x14ac:dyDescent="0.25">
      <c r="A1" s="1"/>
      <c r="B1" s="2"/>
      <c r="C1" s="3"/>
      <c r="D1" s="1"/>
      <c r="E1" s="2"/>
    </row>
    <row r="2" spans="1:5" ht="28.5" customHeight="1" thickBot="1" x14ac:dyDescent="0.3">
      <c r="A2" s="1" t="s">
        <v>49</v>
      </c>
      <c r="B2" s="5" t="s">
        <v>81</v>
      </c>
      <c r="C2" s="6"/>
      <c r="D2" s="7"/>
      <c r="E2" s="5" t="str">
        <f>B2</f>
        <v>Year</v>
      </c>
    </row>
    <row r="3" spans="1:5" ht="26.1" customHeight="1" x14ac:dyDescent="0.25">
      <c r="A3" s="9" t="s">
        <v>2</v>
      </c>
      <c r="B3" s="10"/>
      <c r="C3" s="6"/>
      <c r="D3" s="11" t="s">
        <v>15</v>
      </c>
      <c r="E3" s="12"/>
    </row>
    <row r="4" spans="1:5" ht="26.1" customHeight="1" x14ac:dyDescent="0.25">
      <c r="A4" s="13" t="s">
        <v>3</v>
      </c>
      <c r="B4" s="14"/>
      <c r="C4" s="6"/>
      <c r="D4" s="13" t="s">
        <v>16</v>
      </c>
      <c r="E4" s="14"/>
    </row>
    <row r="5" spans="1:5" ht="26.1" customHeight="1" x14ac:dyDescent="0.25">
      <c r="A5" s="13" t="s">
        <v>4</v>
      </c>
      <c r="B5" s="14"/>
      <c r="C5" s="6"/>
      <c r="D5" s="13" t="s">
        <v>17</v>
      </c>
      <c r="E5" s="14"/>
    </row>
    <row r="6" spans="1:5" ht="26.1" customHeight="1" x14ac:dyDescent="0.25">
      <c r="A6" s="13" t="s">
        <v>5</v>
      </c>
      <c r="B6" s="14"/>
      <c r="C6" s="6"/>
      <c r="D6" s="13" t="s">
        <v>18</v>
      </c>
      <c r="E6" s="14"/>
    </row>
    <row r="7" spans="1:5" ht="26.1" customHeight="1" thickBot="1" x14ac:dyDescent="0.3">
      <c r="A7" s="13" t="s">
        <v>6</v>
      </c>
      <c r="B7" s="15"/>
      <c r="C7" s="6"/>
      <c r="D7" s="13" t="s">
        <v>19</v>
      </c>
      <c r="E7" s="14"/>
    </row>
    <row r="8" spans="1:5" ht="26.1" customHeight="1" thickBot="1" x14ac:dyDescent="0.3">
      <c r="A8" s="16" t="s">
        <v>7</v>
      </c>
      <c r="B8" s="17">
        <f>SUM(B3:B7)</f>
        <v>0</v>
      </c>
      <c r="C8" s="6"/>
      <c r="D8" s="16" t="s">
        <v>20</v>
      </c>
      <c r="E8" s="18">
        <f>SUM(E3:E7)</f>
        <v>0</v>
      </c>
    </row>
    <row r="9" spans="1:5" ht="26.1" customHeight="1" x14ac:dyDescent="0.25">
      <c r="A9" s="13" t="s">
        <v>8</v>
      </c>
      <c r="B9" s="19"/>
      <c r="C9" s="6"/>
      <c r="D9" s="13" t="s">
        <v>21</v>
      </c>
      <c r="E9" s="14"/>
    </row>
    <row r="10" spans="1:5" ht="26.1" customHeight="1" x14ac:dyDescent="0.25">
      <c r="A10" s="13" t="s">
        <v>9</v>
      </c>
      <c r="B10" s="14"/>
      <c r="C10" s="6"/>
      <c r="D10" s="13" t="s">
        <v>22</v>
      </c>
      <c r="E10" s="14"/>
    </row>
    <row r="11" spans="1:5" ht="26.1" customHeight="1" thickBot="1" x14ac:dyDescent="0.3">
      <c r="A11" s="13" t="s">
        <v>10</v>
      </c>
      <c r="B11" s="14"/>
      <c r="C11" s="6"/>
      <c r="D11" s="16" t="s">
        <v>23</v>
      </c>
      <c r="E11" s="20">
        <f>SUM(E9:E10)</f>
        <v>0</v>
      </c>
    </row>
    <row r="12" spans="1:5" ht="26.1" customHeight="1" thickBot="1" x14ac:dyDescent="0.3">
      <c r="A12" s="13" t="s">
        <v>11</v>
      </c>
      <c r="B12" s="14"/>
      <c r="C12" s="6"/>
      <c r="D12" s="16" t="s">
        <v>24</v>
      </c>
      <c r="E12" s="17">
        <f>E11+E8</f>
        <v>0</v>
      </c>
    </row>
    <row r="13" spans="1:5" ht="26.1" customHeight="1" thickBot="1" x14ac:dyDescent="0.3">
      <c r="A13" s="13" t="s">
        <v>12</v>
      </c>
      <c r="B13" s="15"/>
      <c r="C13" s="6"/>
      <c r="D13" s="13" t="s">
        <v>25</v>
      </c>
      <c r="E13" s="19"/>
    </row>
    <row r="14" spans="1:5" ht="26.1" customHeight="1" thickBot="1" x14ac:dyDescent="0.3">
      <c r="A14" s="16" t="s">
        <v>13</v>
      </c>
      <c r="B14" s="17">
        <f>SUM(B9:B13)</f>
        <v>0</v>
      </c>
      <c r="C14" s="6"/>
      <c r="D14" s="13" t="s">
        <v>26</v>
      </c>
      <c r="E14" s="14"/>
    </row>
    <row r="15" spans="1:5" ht="26.1" customHeight="1" x14ac:dyDescent="0.25">
      <c r="A15" s="13"/>
      <c r="B15" s="19"/>
      <c r="C15" s="6"/>
      <c r="D15" s="13" t="s">
        <v>27</v>
      </c>
      <c r="E15" s="14"/>
    </row>
    <row r="16" spans="1:5" ht="26.1" customHeight="1" x14ac:dyDescent="0.25">
      <c r="A16" s="13"/>
      <c r="B16" s="14"/>
      <c r="C16" s="6"/>
      <c r="D16" s="13" t="s">
        <v>28</v>
      </c>
      <c r="E16" s="14"/>
    </row>
    <row r="17" spans="1:5" ht="26.1" customHeight="1" thickBot="1" x14ac:dyDescent="0.3">
      <c r="A17" s="13"/>
      <c r="B17" s="15"/>
      <c r="C17" s="6"/>
      <c r="D17" s="16" t="s">
        <v>29</v>
      </c>
      <c r="E17" s="20">
        <f>SUM(E13:E16)</f>
        <v>0</v>
      </c>
    </row>
    <row r="18" spans="1:5" s="4" customFormat="1" ht="26.1" customHeight="1" thickBot="1" x14ac:dyDescent="0.3">
      <c r="A18" s="21" t="s">
        <v>14</v>
      </c>
      <c r="B18" s="22">
        <f>B14+B8</f>
        <v>0</v>
      </c>
      <c r="C18" s="3"/>
      <c r="D18" s="21" t="s">
        <v>30</v>
      </c>
      <c r="E18" s="22">
        <f>E17+E12</f>
        <v>0</v>
      </c>
    </row>
    <row r="19" spans="1:5" ht="26.1" customHeight="1" x14ac:dyDescent="0.25">
      <c r="A19" s="6"/>
      <c r="B19" s="23"/>
      <c r="C19" s="6"/>
      <c r="D19" s="6"/>
      <c r="E19" s="23"/>
    </row>
    <row r="20" spans="1:5" ht="26.1" customHeight="1" thickBot="1" x14ac:dyDescent="0.3">
      <c r="A20" s="1" t="s">
        <v>31</v>
      </c>
      <c r="B20" s="5" t="str">
        <f>B2</f>
        <v>Year</v>
      </c>
      <c r="C20" s="6"/>
      <c r="D20" s="6"/>
      <c r="E20" s="23"/>
    </row>
    <row r="21" spans="1:5" ht="26.1" customHeight="1" x14ac:dyDescent="0.25">
      <c r="A21" s="11" t="s">
        <v>32</v>
      </c>
      <c r="B21" s="12"/>
      <c r="C21" s="6"/>
      <c r="D21" s="24" t="s">
        <v>109</v>
      </c>
      <c r="E21" s="25" t="s">
        <v>1</v>
      </c>
    </row>
    <row r="22" spans="1:5" ht="26.1" customHeight="1" x14ac:dyDescent="0.25">
      <c r="A22" s="26" t="s">
        <v>33</v>
      </c>
      <c r="B22" s="18"/>
      <c r="C22" s="6"/>
      <c r="D22" s="6"/>
      <c r="E22" s="23"/>
    </row>
    <row r="23" spans="1:5" ht="26.1" customHeight="1" x14ac:dyDescent="0.25">
      <c r="A23" s="13" t="s">
        <v>34</v>
      </c>
      <c r="B23" s="14"/>
      <c r="C23" s="6"/>
      <c r="D23" s="6"/>
      <c r="E23" s="23"/>
    </row>
    <row r="24" spans="1:5" ht="26.1" customHeight="1" x14ac:dyDescent="0.25">
      <c r="A24" s="16" t="s">
        <v>35</v>
      </c>
      <c r="B24" s="18">
        <f>SUM(B21:B23)</f>
        <v>0</v>
      </c>
      <c r="C24" s="6"/>
      <c r="D24" s="6"/>
      <c r="E24" s="23"/>
    </row>
    <row r="25" spans="1:5" ht="26.1" customHeight="1" x14ac:dyDescent="0.25">
      <c r="A25" s="13" t="s">
        <v>36</v>
      </c>
      <c r="B25" s="14"/>
      <c r="C25" s="6"/>
      <c r="D25" s="6"/>
      <c r="E25" s="23"/>
    </row>
    <row r="26" spans="1:5" ht="26.1" customHeight="1" x14ac:dyDescent="0.25">
      <c r="A26" s="13" t="s">
        <v>37</v>
      </c>
      <c r="B26" s="14"/>
      <c r="C26" s="6"/>
      <c r="D26" s="6"/>
      <c r="E26" s="23"/>
    </row>
    <row r="27" spans="1:5" ht="26.1" customHeight="1" x14ac:dyDescent="0.25">
      <c r="A27" s="13" t="s">
        <v>38</v>
      </c>
      <c r="B27" s="14"/>
      <c r="C27" s="6"/>
      <c r="D27" s="6"/>
      <c r="E27" s="23"/>
    </row>
    <row r="28" spans="1:5" ht="26.1" customHeight="1" x14ac:dyDescent="0.25">
      <c r="A28" s="13" t="s">
        <v>39</v>
      </c>
      <c r="B28" s="14"/>
      <c r="C28" s="6"/>
      <c r="D28" s="6"/>
      <c r="E28" s="23"/>
    </row>
    <row r="29" spans="1:5" ht="26.1" customHeight="1" x14ac:dyDescent="0.25">
      <c r="A29" s="16" t="s">
        <v>40</v>
      </c>
      <c r="B29" s="18">
        <f>B24-SUM(B25:B28)</f>
        <v>0</v>
      </c>
      <c r="C29" s="6"/>
      <c r="D29" s="6"/>
      <c r="E29" s="23"/>
    </row>
    <row r="30" spans="1:5" ht="26.1" customHeight="1" x14ac:dyDescent="0.25">
      <c r="A30" s="26" t="s">
        <v>41</v>
      </c>
      <c r="B30" s="18"/>
      <c r="C30" s="6"/>
      <c r="D30" s="6"/>
      <c r="E30" s="23"/>
    </row>
    <row r="31" spans="1:5" ht="26.1" customHeight="1" x14ac:dyDescent="0.25">
      <c r="A31" s="13" t="s">
        <v>42</v>
      </c>
      <c r="B31" s="14"/>
      <c r="C31" s="6"/>
      <c r="D31" s="6"/>
      <c r="E31" s="23"/>
    </row>
    <row r="32" spans="1:5" ht="26.1" customHeight="1" x14ac:dyDescent="0.25">
      <c r="A32" s="13" t="s">
        <v>43</v>
      </c>
      <c r="B32" s="14"/>
      <c r="C32" s="6"/>
      <c r="D32" s="6"/>
      <c r="E32" s="23"/>
    </row>
    <row r="33" spans="1:5" ht="26.1" customHeight="1" x14ac:dyDescent="0.25">
      <c r="A33" s="13" t="s">
        <v>44</v>
      </c>
      <c r="B33" s="14"/>
      <c r="C33" s="6"/>
      <c r="D33" s="6"/>
      <c r="E33" s="23"/>
    </row>
    <row r="34" spans="1:5" ht="26.1" customHeight="1" x14ac:dyDescent="0.25">
      <c r="A34" s="13" t="s">
        <v>45</v>
      </c>
      <c r="B34" s="14"/>
      <c r="C34" s="6"/>
      <c r="D34" s="6"/>
      <c r="E34" s="23"/>
    </row>
    <row r="35" spans="1:5" ht="26.1" customHeight="1" thickBot="1" x14ac:dyDescent="0.3">
      <c r="A35" s="13" t="s">
        <v>46</v>
      </c>
      <c r="B35" s="15"/>
      <c r="C35" s="6"/>
      <c r="D35" s="6"/>
      <c r="E35" s="23"/>
    </row>
    <row r="36" spans="1:5" ht="26.1" customHeight="1" thickBot="1" x14ac:dyDescent="0.3">
      <c r="A36" s="21" t="s">
        <v>47</v>
      </c>
      <c r="B36" s="22">
        <f>B29-B30+B31-B32+B33-B34-B35</f>
        <v>0</v>
      </c>
      <c r="C36" s="6"/>
      <c r="D36" s="6"/>
      <c r="E36" s="23"/>
    </row>
    <row r="37" spans="1:5" ht="26.1" customHeight="1" thickBot="1" x14ac:dyDescent="0.3">
      <c r="A37" s="7"/>
      <c r="B37" s="23"/>
      <c r="C37" s="6"/>
      <c r="D37" s="6"/>
      <c r="E37" s="23"/>
    </row>
    <row r="38" spans="1:5" ht="26.1" customHeight="1" thickBot="1" x14ac:dyDescent="0.3">
      <c r="A38" s="27" t="s">
        <v>48</v>
      </c>
      <c r="B38" s="28">
        <f>B36+B30-B22</f>
        <v>0</v>
      </c>
    </row>
  </sheetData>
  <phoneticPr fontId="2" type="noConversion"/>
  <printOptions horizontalCentered="1" verticalCentered="1"/>
  <pageMargins left="0.39370078740157483" right="0.39370078740157483" top="0.59055118110236227" bottom="0.59055118110236227" header="0.51181102362204722" footer="0.51181102362204722"/>
  <pageSetup paperSize="9" scale="74" orientation="portrait" r:id="rId1"/>
  <headerFooter alignWithMargins="0">
    <oddHeader>&amp;C&amp;"Arial,Bold"&amp;14Annex VI B - Simplified Presentation viability checks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29"/>
  <sheetViews>
    <sheetView zoomScaleNormal="100" zoomScaleSheetLayoutView="100" workbookViewId="0">
      <selection activeCell="A26" sqref="A26"/>
    </sheetView>
  </sheetViews>
  <sheetFormatPr defaultColWidth="11.375" defaultRowHeight="35.1" customHeight="1" x14ac:dyDescent="0.25"/>
  <cols>
    <col min="1" max="1" width="37" style="8" bestFit="1" customWidth="1"/>
    <col min="2" max="2" width="26.75" style="67" bestFit="1" customWidth="1"/>
    <col min="3" max="3" width="24.875" style="8" customWidth="1"/>
    <col min="4" max="4" width="17.375" style="68" customWidth="1"/>
    <col min="5" max="5" width="14.875" style="68" customWidth="1"/>
    <col min="6" max="7" width="14.625" style="8" customWidth="1"/>
    <col min="8" max="16384" width="11.375" style="8"/>
  </cols>
  <sheetData>
    <row r="1" spans="1:7" s="4" customFormat="1" ht="35.1" customHeight="1" x14ac:dyDescent="0.25">
      <c r="A1" s="4" t="s">
        <v>50</v>
      </c>
      <c r="B1" s="30"/>
      <c r="D1" s="31"/>
      <c r="E1" s="31"/>
    </row>
    <row r="2" spans="1:7" s="4" customFormat="1" ht="35.1" customHeight="1" thickBot="1" x14ac:dyDescent="0.3">
      <c r="A2" s="4" t="s">
        <v>51</v>
      </c>
      <c r="B2" s="30"/>
      <c r="C2" s="5" t="str">
        <f>'Simplified Presentation'!B2</f>
        <v>Year</v>
      </c>
      <c r="D2" s="31"/>
      <c r="E2" s="31"/>
    </row>
    <row r="3" spans="1:7" s="4" customFormat="1" ht="35.1" customHeight="1" thickBot="1" x14ac:dyDescent="0.3">
      <c r="A3" s="32" t="s">
        <v>52</v>
      </c>
      <c r="B3" s="33" t="s">
        <v>58</v>
      </c>
      <c r="C3" s="34" t="s">
        <v>73</v>
      </c>
      <c r="D3" s="33" t="s">
        <v>104</v>
      </c>
      <c r="E3" s="35" t="s">
        <v>74</v>
      </c>
    </row>
    <row r="4" spans="1:7" ht="40.049999999999997" customHeight="1" x14ac:dyDescent="0.25">
      <c r="A4" s="36" t="s">
        <v>53</v>
      </c>
      <c r="B4" s="37" t="s">
        <v>59</v>
      </c>
      <c r="C4" s="38">
        <f>'Simplified Presentation'!E8</f>
        <v>0</v>
      </c>
      <c r="D4" s="39" t="s">
        <v>62</v>
      </c>
      <c r="E4" s="40" t="str">
        <f t="shared" ref="E4:E9" si="0">IF(C4&gt;0,"favourable","unfavourable")</f>
        <v>unfavourable</v>
      </c>
    </row>
    <row r="5" spans="1:7" ht="40.049999999999997" customHeight="1" x14ac:dyDescent="0.25">
      <c r="A5" s="41"/>
      <c r="B5" s="42" t="s">
        <v>60</v>
      </c>
      <c r="C5" s="43">
        <f>'Simplified Presentation'!E8-'Simplified Presentation'!E3</f>
        <v>0</v>
      </c>
      <c r="D5" s="44" t="s">
        <v>62</v>
      </c>
      <c r="E5" s="45" t="str">
        <f t="shared" si="0"/>
        <v>unfavourable</v>
      </c>
    </row>
    <row r="6" spans="1:7" ht="40.049999999999997" customHeight="1" x14ac:dyDescent="0.25">
      <c r="A6" s="41" t="s">
        <v>54</v>
      </c>
      <c r="B6" s="42" t="s">
        <v>61</v>
      </c>
      <c r="C6" s="43">
        <f>'Simplified Presentation'!B14-'Simplified Presentation'!E17</f>
        <v>0</v>
      </c>
      <c r="D6" s="44" t="s">
        <v>62</v>
      </c>
      <c r="E6" s="45" t="str">
        <f t="shared" si="0"/>
        <v>unfavourable</v>
      </c>
    </row>
    <row r="7" spans="1:7" ht="40.049999999999997" customHeight="1" x14ac:dyDescent="0.25">
      <c r="A7" s="41" t="s">
        <v>55</v>
      </c>
      <c r="B7" s="42" t="s">
        <v>59</v>
      </c>
      <c r="C7" s="43">
        <f>'Simplified Presentation'!B29</f>
        <v>0</v>
      </c>
      <c r="D7" s="44" t="s">
        <v>62</v>
      </c>
      <c r="E7" s="45" t="str">
        <f t="shared" si="0"/>
        <v>unfavourable</v>
      </c>
    </row>
    <row r="8" spans="1:7" ht="40.049999999999997" customHeight="1" x14ac:dyDescent="0.25">
      <c r="A8" s="41" t="s">
        <v>56</v>
      </c>
      <c r="B8" s="42" t="s">
        <v>59</v>
      </c>
      <c r="C8" s="43">
        <f>'Simplified Presentation'!B36</f>
        <v>0</v>
      </c>
      <c r="D8" s="44" t="s">
        <v>62</v>
      </c>
      <c r="E8" s="45" t="str">
        <f t="shared" si="0"/>
        <v>unfavourable</v>
      </c>
    </row>
    <row r="9" spans="1:7" ht="40.049999999999997" customHeight="1" thickBot="1" x14ac:dyDescent="0.3">
      <c r="A9" s="46" t="s">
        <v>57</v>
      </c>
      <c r="B9" s="47" t="s">
        <v>59</v>
      </c>
      <c r="C9" s="48">
        <f>'Simplified Presentation'!B38</f>
        <v>0</v>
      </c>
      <c r="D9" s="49" t="s">
        <v>62</v>
      </c>
      <c r="E9" s="50" t="str">
        <f t="shared" si="0"/>
        <v>unfavourable</v>
      </c>
    </row>
    <row r="10" spans="1:7" ht="35.1" customHeight="1" x14ac:dyDescent="0.25">
      <c r="A10" s="51"/>
      <c r="B10" s="52"/>
      <c r="C10" s="53"/>
      <c r="D10" s="52"/>
      <c r="E10" s="52"/>
      <c r="F10" s="51"/>
    </row>
    <row r="11" spans="1:7" s="4" customFormat="1" ht="35.1" customHeight="1" thickBot="1" x14ac:dyDescent="0.3">
      <c r="A11" s="54" t="s">
        <v>0</v>
      </c>
      <c r="B11" s="55"/>
      <c r="C11" s="54"/>
      <c r="D11" s="55"/>
      <c r="E11" s="55"/>
      <c r="F11" s="54"/>
    </row>
    <row r="12" spans="1:7" ht="35.1" customHeight="1" thickBot="1" x14ac:dyDescent="0.3">
      <c r="A12" s="56" t="s">
        <v>52</v>
      </c>
      <c r="B12" s="57" t="s">
        <v>58</v>
      </c>
      <c r="C12" s="34" t="s">
        <v>73</v>
      </c>
      <c r="D12" s="33" t="s">
        <v>86</v>
      </c>
      <c r="E12" s="58" t="s">
        <v>85</v>
      </c>
      <c r="F12" s="58" t="s">
        <v>87</v>
      </c>
      <c r="G12" s="35" t="s">
        <v>74</v>
      </c>
    </row>
    <row r="13" spans="1:7" ht="48.75" customHeight="1" x14ac:dyDescent="0.25">
      <c r="A13" s="36" t="s">
        <v>63</v>
      </c>
      <c r="B13" s="37" t="s">
        <v>64</v>
      </c>
      <c r="C13" s="59">
        <f>IF('Simplified Presentation'!E17=0,IF('Simplified Presentation'!B14=0,0,2),'Simplified Presentation'!B14/'Simplified Presentation'!E17)</f>
        <v>0</v>
      </c>
      <c r="D13" s="39" t="s">
        <v>75</v>
      </c>
      <c r="E13" s="60" t="s">
        <v>105</v>
      </c>
      <c r="F13" s="60" t="s">
        <v>106</v>
      </c>
      <c r="G13" s="40" t="str">
        <f>IF(C13&lt;1,"unfavourable",IF(C13&lt;2,"average","favourable"))</f>
        <v>unfavourable</v>
      </c>
    </row>
    <row r="14" spans="1:7" ht="54" customHeight="1" x14ac:dyDescent="0.25">
      <c r="A14" s="41" t="s">
        <v>65</v>
      </c>
      <c r="B14" s="42" t="s">
        <v>66</v>
      </c>
      <c r="C14" s="61">
        <f>IF('Simplified Presentation'!E18=0,IF('Simplified Presentation'!E8=0,0,0.4),'Simplified Presentation'!E8/'Simplified Presentation'!E18)</f>
        <v>0</v>
      </c>
      <c r="D14" s="44" t="s">
        <v>76</v>
      </c>
      <c r="E14" s="62" t="s">
        <v>98</v>
      </c>
      <c r="F14" s="62" t="s">
        <v>99</v>
      </c>
      <c r="G14" s="63" t="str">
        <f>IF(C14&lt;0.2,"unfavourable",IF(C14&lt;0.4,"average","favourable"))</f>
        <v>unfavourable</v>
      </c>
    </row>
    <row r="15" spans="1:7" ht="51.75" customHeight="1" x14ac:dyDescent="0.25">
      <c r="A15" s="41" t="s">
        <v>67</v>
      </c>
      <c r="B15" s="42" t="s">
        <v>68</v>
      </c>
      <c r="C15" s="61">
        <f>IF('Simplified Presentation'!E11=0,IF('Simplified Presentation'!E8=0,0,0.6),'Simplified Presentation'!E8/'Simplified Presentation'!E11)</f>
        <v>0</v>
      </c>
      <c r="D15" s="44" t="s">
        <v>77</v>
      </c>
      <c r="E15" s="62" t="s">
        <v>100</v>
      </c>
      <c r="F15" s="62" t="s">
        <v>95</v>
      </c>
      <c r="G15" s="63" t="str">
        <f>IF(C15&lt;0.3,"unfavourable",IF(C15&lt;0.6,"average","favourable"))</f>
        <v>unfavourable</v>
      </c>
    </row>
    <row r="16" spans="1:7" ht="40.049999999999997" customHeight="1" x14ac:dyDescent="0.25">
      <c r="A16" s="41" t="s">
        <v>69</v>
      </c>
      <c r="B16" s="42" t="s">
        <v>70</v>
      </c>
      <c r="C16" s="61">
        <f>IF('Simplified Presentation'!E11=0,IF('Simplified Presentation'!B38=0,0,0.5),'Simplified Presentation'!B38/'Simplified Presentation'!E11)</f>
        <v>0</v>
      </c>
      <c r="D16" s="44" t="s">
        <v>78</v>
      </c>
      <c r="E16" s="62" t="s">
        <v>101</v>
      </c>
      <c r="F16" s="62" t="s">
        <v>94</v>
      </c>
      <c r="G16" s="63" t="str">
        <f>IF(C16&lt;0.25,"unfavourable",IF(C16&lt;0.5,"average","favourable"))</f>
        <v>unfavourable</v>
      </c>
    </row>
    <row r="17" spans="1:7" ht="57.75" customHeight="1" thickBot="1" x14ac:dyDescent="0.3">
      <c r="A17" s="46" t="s">
        <v>71</v>
      </c>
      <c r="B17" s="47" t="s">
        <v>72</v>
      </c>
      <c r="C17" s="64">
        <f>IF('Simplified Presentation'!B21=0,IF('Simplified Presentation'!B29=0,0,0.2),'Simplified Presentation'!B29/'Simplified Presentation'!B21)</f>
        <v>0</v>
      </c>
      <c r="D17" s="49" t="s">
        <v>79</v>
      </c>
      <c r="E17" s="65" t="s">
        <v>96</v>
      </c>
      <c r="F17" s="65" t="s">
        <v>97</v>
      </c>
      <c r="G17" s="66" t="str">
        <f>IF(C17&lt;0.1,"unfavourable",IF(C17&lt;0.2,"average","favourable"))</f>
        <v>unfavourable</v>
      </c>
    </row>
    <row r="18" spans="1:7" ht="35.1" customHeight="1" thickBot="1" x14ac:dyDescent="0.3"/>
    <row r="19" spans="1:7" ht="35.1" customHeight="1" thickBot="1" x14ac:dyDescent="0.3">
      <c r="A19" s="88" t="s">
        <v>88</v>
      </c>
      <c r="B19" s="89"/>
    </row>
    <row r="20" spans="1:7" ht="35.1" customHeight="1" x14ac:dyDescent="0.25">
      <c r="A20" s="69" t="s">
        <v>107</v>
      </c>
      <c r="B20" s="70" t="s">
        <v>89</v>
      </c>
    </row>
    <row r="21" spans="1:7" ht="35.1" customHeight="1" x14ac:dyDescent="0.25">
      <c r="A21" s="71" t="s">
        <v>108</v>
      </c>
      <c r="B21" s="72" t="s">
        <v>90</v>
      </c>
    </row>
    <row r="22" spans="1:7" ht="35.1" customHeight="1" x14ac:dyDescent="0.25">
      <c r="A22" s="71" t="s">
        <v>92</v>
      </c>
      <c r="B22" s="72" t="s">
        <v>90</v>
      </c>
    </row>
    <row r="23" spans="1:7" ht="35.1" customHeight="1" thickBot="1" x14ac:dyDescent="0.3">
      <c r="A23" s="73" t="s">
        <v>93</v>
      </c>
      <c r="B23" s="74" t="s">
        <v>91</v>
      </c>
    </row>
    <row r="24" spans="1:7" ht="35.1" customHeight="1" x14ac:dyDescent="0.25">
      <c r="A24" s="51"/>
      <c r="B24" s="52"/>
    </row>
    <row r="25" spans="1:7" s="4" customFormat="1" ht="35.1" customHeight="1" thickBot="1" x14ac:dyDescent="0.3">
      <c r="A25" s="4" t="s">
        <v>80</v>
      </c>
      <c r="B25" s="30"/>
      <c r="D25" s="31"/>
      <c r="E25" s="31"/>
    </row>
    <row r="26" spans="1:7" ht="40.049999999999997" customHeight="1" x14ac:dyDescent="0.25">
      <c r="A26" s="75" t="s">
        <v>110</v>
      </c>
      <c r="B26" s="76"/>
      <c r="C26" s="77"/>
      <c r="D26" s="78"/>
      <c r="E26" s="79" t="s">
        <v>102</v>
      </c>
    </row>
    <row r="27" spans="1:7" ht="40.049999999999997" customHeight="1" x14ac:dyDescent="0.25">
      <c r="A27" s="87">
        <f>COUNTIF(E4:E9,"favourable")+COUNTIF(G13:G17,"average")+COUNTIF(G13:G17,"favourable")*2</f>
        <v>0</v>
      </c>
      <c r="B27" s="82" t="s">
        <v>84</v>
      </c>
      <c r="C27" s="82"/>
      <c r="D27" s="83"/>
      <c r="E27" s="79" t="s">
        <v>103</v>
      </c>
    </row>
    <row r="28" spans="1:7" ht="40.049999999999997" customHeight="1" thickBot="1" x14ac:dyDescent="0.3">
      <c r="A28" s="87"/>
      <c r="B28" s="84"/>
      <c r="C28" s="84"/>
      <c r="D28" s="85"/>
      <c r="E28" s="79" t="s">
        <v>83</v>
      </c>
    </row>
    <row r="29" spans="1:7" ht="35.1" customHeight="1" thickBot="1" x14ac:dyDescent="0.3">
      <c r="A29" s="80">
        <f>A27/16</f>
        <v>0</v>
      </c>
      <c r="B29" s="86" t="s">
        <v>82</v>
      </c>
      <c r="C29" s="86"/>
      <c r="D29" s="81" t="s">
        <v>102</v>
      </c>
      <c r="E29" s="8"/>
    </row>
  </sheetData>
  <mergeCells count="4">
    <mergeCell ref="B27:D28"/>
    <mergeCell ref="B29:C29"/>
    <mergeCell ref="A27:A28"/>
    <mergeCell ref="A19:B19"/>
  </mergeCells>
  <phoneticPr fontId="2" type="noConversion"/>
  <dataValidations count="1">
    <dataValidation type="list" allowBlank="1" showInputMessage="1" showErrorMessage="1" sqref="D29" xr:uid="{00000000-0002-0000-0100-000000000000}">
      <formula1>$E$26:$E$28</formula1>
    </dataValidation>
  </dataValidations>
  <printOptions horizontalCentered="1" verticalCentered="1"/>
  <pageMargins left="0.39370078740157483" right="0.39370078740157483" top="0.59055118110236227" bottom="0.59055118110236227" header="0.51181102362204722" footer="0.51181102362204722"/>
  <pageSetup paperSize="9" scale="66" orientation="portrait" r:id="rId1"/>
  <headerFooter alignWithMargins="0">
    <oddHeader>&amp;R&amp;"Arial,Gras"Annex 3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Simplified Presentation</vt:lpstr>
      <vt:lpstr>Analysis</vt:lpstr>
      <vt:lpstr>Analysis!Print_Area</vt:lpstr>
      <vt:lpstr>'Simplified Presentation'!Print_Area</vt:lpstr>
    </vt:vector>
  </TitlesOfParts>
  <Company>Midwin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Marangoni</dc:creator>
  <cp:lastModifiedBy>Poels Jeroen</cp:lastModifiedBy>
  <cp:lastPrinted>2018-04-13T08:17:00Z</cp:lastPrinted>
  <dcterms:created xsi:type="dcterms:W3CDTF">2001-08-14T13:02:57Z</dcterms:created>
  <dcterms:modified xsi:type="dcterms:W3CDTF">2022-07-25T10:53:58Z</dcterms:modified>
</cp:coreProperties>
</file>